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8_{2A030E75-8685-4365-82B4-D96403B0BC37}" xr6:coauthVersionLast="37" xr6:coauthVersionMax="37" xr10:uidLastSave="{00000000-0000-0000-0000-000000000000}"/>
  <bookViews>
    <workbookView xWindow="0" yWindow="0" windowWidth="28800" windowHeight="13425" tabRatio="825" xr2:uid="{00000000-000D-0000-FFFF-FFFF00000000}"/>
  </bookViews>
  <sheets>
    <sheet name="Tarif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4" i="1" l="1"/>
  <c r="C33" i="1"/>
  <c r="C34" i="1"/>
  <c r="D33" i="1"/>
  <c r="E34" i="1" l="1"/>
  <c r="A29" i="1" l="1"/>
  <c r="C11" i="1" l="1"/>
  <c r="E39" i="1"/>
  <c r="E40" i="1" s="1"/>
  <c r="E33" i="1"/>
  <c r="E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kitAdmin-Support:</t>
        </r>
        <r>
          <rPr>
            <sz val="9"/>
            <color indexed="81"/>
            <rFont val="Tahoma"/>
            <family val="2"/>
          </rPr>
          <t xml:space="preserve">
Blaue Felder werden durch kitAdmin gesetzt. </t>
        </r>
        <r>
          <rPr>
            <b/>
            <sz val="9"/>
            <color indexed="81"/>
            <rFont val="Tahoma"/>
            <family val="2"/>
          </rPr>
          <t>Nicht anpassen!</t>
        </r>
      </text>
    </comment>
  </commentList>
</comments>
</file>

<file path=xl/sharedStrings.xml><?xml version="1.0" encoding="utf-8"?>
<sst xmlns="http://schemas.openxmlformats.org/spreadsheetml/2006/main" count="78" uniqueCount="62">
  <si>
    <t>Standard Parameter</t>
  </si>
  <si>
    <t>Stammdaten</t>
  </si>
  <si>
    <t>Vorname</t>
  </si>
  <si>
    <t>Name</t>
  </si>
  <si>
    <t>Geburtsdatum</t>
  </si>
  <si>
    <t>Anzahl Geschwister</t>
  </si>
  <si>
    <t>Pauschale</t>
  </si>
  <si>
    <t>Von</t>
  </si>
  <si>
    <t>Bis</t>
  </si>
  <si>
    <t>Anteil Monat</t>
  </si>
  <si>
    <t>Pensum</t>
  </si>
  <si>
    <t>Verpflegungen pro Wochen</t>
  </si>
  <si>
    <t>Zusatztag</t>
  </si>
  <si>
    <t>Datum</t>
  </si>
  <si>
    <t>Verpflegung</t>
  </si>
  <si>
    <t>Spezifische Parameter</t>
  </si>
  <si>
    <t>Bezeichnung</t>
  </si>
  <si>
    <t>Wert</t>
  </si>
  <si>
    <t>Resultate</t>
  </si>
  <si>
    <t>Pauschale Titel</t>
  </si>
  <si>
    <t>Titel</t>
  </si>
  <si>
    <t>Pauschale Rechnungspositionen</t>
  </si>
  <si>
    <t>Art</t>
  </si>
  <si>
    <t>Anzahl</t>
  </si>
  <si>
    <t>Betrag in CHF pro Einheit</t>
  </si>
  <si>
    <t>Totalbetrag in CHF</t>
  </si>
  <si>
    <t>Betreuung</t>
  </si>
  <si>
    <t>Total</t>
  </si>
  <si>
    <t>Berechnungen</t>
  </si>
  <si>
    <t>Hans</t>
  </si>
  <si>
    <t>Muster</t>
  </si>
  <si>
    <t>Variablen</t>
  </si>
  <si>
    <t>Betreuungsgutschein in CHF</t>
  </si>
  <si>
    <t>Kindergarten</t>
  </si>
  <si>
    <t>Betreuungsfaktor</t>
  </si>
  <si>
    <t>Vollkosten in CHF</t>
  </si>
  <si>
    <t>Standardwert</t>
  </si>
  <si>
    <t>Frühstück</t>
  </si>
  <si>
    <t>Vormittag Verpflegung</t>
  </si>
  <si>
    <t>Mittagessen</t>
  </si>
  <si>
    <t>Nachmittag Verpflegung</t>
  </si>
  <si>
    <t>Abendessen</t>
  </si>
  <si>
    <t>Tagespensum</t>
  </si>
  <si>
    <t>Montag</t>
  </si>
  <si>
    <t>Dienstag</t>
  </si>
  <si>
    <t>Mittwoch</t>
  </si>
  <si>
    <t>Donnerstag</t>
  </si>
  <si>
    <t>Freitag</t>
  </si>
  <si>
    <t>Samstag</t>
  </si>
  <si>
    <t>Sonntag</t>
  </si>
  <si>
    <t>Zusatztag Rechnungspositionen</t>
  </si>
  <si>
    <t>Morgen</t>
  </si>
  <si>
    <t>Nachmittag</t>
  </si>
  <si>
    <t>Morgen+</t>
  </si>
  <si>
    <t>Nachmittag+</t>
  </si>
  <si>
    <t>Ganztags</t>
  </si>
  <si>
    <t>Betreuungsgebühr</t>
  </si>
  <si>
    <t>Variabeln zum Ändern</t>
  </si>
  <si>
    <t>Betreuungsgutschein Tarif</t>
  </si>
  <si>
    <t>Betreuungsgutschein</t>
  </si>
  <si>
    <t>Subvention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</si>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</sst>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0.000"/>
  </numFmts>
  <fonts count="13" x14ac:knownFonts="1">
    <font>
      <sz val="10"/>
      <color rgb="FF000000"/>
      <name val="Arial"/>
      <family val="2"/>
      <charset val="1"/>
    </font>
    <font>
      <b/>
      <sz val="17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C6D9F1"/>
        <bgColor rgb="FFC0C0C0"/>
      </patternFill>
    </fill>
    <fill>
      <patternFill patternType="solid">
        <fgColor rgb="FFEBF1DE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7" borderId="2" applyNumberFormat="0" applyAlignment="0" applyProtection="0"/>
  </cellStyleXfs>
  <cellXfs count="43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0" fillId="3" borderId="1" xfId="0" applyFont="1" applyFill="1" applyBorder="1" applyAlignment="1">
      <alignment wrapText="1"/>
    </xf>
    <xf numFmtId="14" fontId="0" fillId="3" borderId="1" xfId="0" applyNumberFormat="1" applyFont="1" applyFill="1" applyBorder="1" applyAlignment="1"/>
    <xf numFmtId="1" fontId="0" fillId="3" borderId="1" xfId="0" applyNumberFormat="1" applyFont="1" applyFill="1" applyBorder="1" applyAlignment="1"/>
    <xf numFmtId="0" fontId="5" fillId="0" borderId="0" xfId="0" applyFont="1" applyAlignment="1">
      <alignment wrapText="1"/>
    </xf>
    <xf numFmtId="14" fontId="0" fillId="3" borderId="1" xfId="0" applyNumberFormat="1" applyFont="1" applyFill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3" borderId="1" xfId="0" applyFont="1" applyFill="1" applyBorder="1" applyAlignment="1"/>
    <xf numFmtId="0" fontId="4" fillId="0" borderId="0" xfId="0" applyFont="1" applyAlignment="1"/>
    <xf numFmtId="0" fontId="0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vertical="top" wrapText="1"/>
    </xf>
    <xf numFmtId="1" fontId="0" fillId="6" borderId="1" xfId="0" applyNumberFormat="1" applyFont="1" applyFill="1" applyBorder="1" applyAlignment="1"/>
    <xf numFmtId="0" fontId="3" fillId="0" borderId="0" xfId="0" applyFont="1" applyAlignment="1"/>
    <xf numFmtId="2" fontId="0" fillId="3" borderId="1" xfId="0" applyNumberFormat="1" applyFont="1" applyFill="1" applyBorder="1" applyAlignment="1"/>
    <xf numFmtId="10" fontId="0" fillId="3" borderId="1" xfId="0" applyNumberFormat="1" applyFont="1" applyFill="1" applyBorder="1" applyAlignment="1">
      <alignment wrapText="1"/>
    </xf>
    <xf numFmtId="10" fontId="2" fillId="3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0" fontId="11" fillId="7" borderId="2" xfId="1" applyAlignment="1">
      <alignment wrapText="1"/>
    </xf>
    <xf numFmtId="44" fontId="2" fillId="4" borderId="1" xfId="0" applyNumberFormat="1" applyFont="1" applyFill="1" applyBorder="1" applyAlignment="1"/>
    <xf numFmtId="44" fontId="0" fillId="0" borderId="1" xfId="0" applyNumberFormat="1" applyBorder="1"/>
    <xf numFmtId="44" fontId="4" fillId="0" borderId="1" xfId="0" applyNumberFormat="1" applyFont="1" applyBorder="1" applyAlignment="1"/>
    <xf numFmtId="44" fontId="12" fillId="7" borderId="1" xfId="1" applyNumberFormat="1" applyFont="1" applyBorder="1" applyAlignment="1">
      <alignment wrapText="1"/>
    </xf>
    <xf numFmtId="44" fontId="6" fillId="6" borderId="1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abSelected="1" zoomScaleNormal="100" workbookViewId="0">
      <selection sqref="A1:D1"/>
    </sheetView>
  </sheetViews>
  <sheetFormatPr baseColWidth="10" defaultColWidth="8.85546875" defaultRowHeight="12.75" x14ac:dyDescent="0.2"/>
  <cols>
    <col min="1" max="1" width="23.7109375" style="1" customWidth="1"/>
    <col min="2" max="2" width="33.7109375" style="1" customWidth="1"/>
    <col min="3" max="3" width="12.7109375" bestFit="1" customWidth="1"/>
    <col min="4" max="4" width="22.42578125" bestFit="1" customWidth="1"/>
    <col min="5" max="5" width="23.5703125" bestFit="1" customWidth="1"/>
    <col min="6" max="6" width="23.7109375" customWidth="1"/>
    <col min="7" max="7" width="25" bestFit="1" customWidth="1"/>
    <col min="8" max="8" width="20.85546875" bestFit="1" customWidth="1"/>
    <col min="9" max="9" width="11.28515625" bestFit="1" customWidth="1"/>
    <col min="10" max="10" width="19.42578125" bestFit="1" customWidth="1"/>
    <col min="11" max="11" width="11.140625" bestFit="1" customWidth="1"/>
    <col min="12" max="12" width="20.85546875" bestFit="1" customWidth="1"/>
    <col min="13" max="13" width="11.28515625" bestFit="1" customWidth="1"/>
  </cols>
  <sheetData>
    <row r="1" spans="1:34" ht="21.75" x14ac:dyDescent="0.3">
      <c r="A1" s="39" t="s">
        <v>58</v>
      </c>
      <c r="B1" s="39"/>
      <c r="C1" s="39"/>
      <c r="D1" s="39"/>
    </row>
    <row r="2" spans="1:34" x14ac:dyDescent="0.2">
      <c r="A2"/>
      <c r="B2"/>
      <c r="L2" s="2"/>
      <c r="M2" s="2"/>
      <c r="N2" s="2"/>
      <c r="O2" s="2"/>
    </row>
    <row r="3" spans="1:34" ht="15.75" x14ac:dyDescent="0.25">
      <c r="A3" s="3" t="s">
        <v>0</v>
      </c>
      <c r="B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 x14ac:dyDescent="0.25">
      <c r="A4" s="3"/>
      <c r="B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A5" s="6" t="s">
        <v>1</v>
      </c>
      <c r="B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">
      <c r="A6" s="7" t="s">
        <v>2</v>
      </c>
      <c r="B6" s="7" t="s">
        <v>3</v>
      </c>
      <c r="C6" s="8" t="s">
        <v>4</v>
      </c>
      <c r="D6" s="8" t="s">
        <v>5</v>
      </c>
      <c r="E6" s="8" t="s">
        <v>34</v>
      </c>
    </row>
    <row r="7" spans="1:34" x14ac:dyDescent="0.2">
      <c r="A7" s="9" t="s">
        <v>29</v>
      </c>
      <c r="B7" s="9" t="s">
        <v>30</v>
      </c>
      <c r="C7" s="10">
        <v>42292</v>
      </c>
      <c r="D7" s="11">
        <v>1</v>
      </c>
      <c r="E7" s="29">
        <v>1</v>
      </c>
    </row>
    <row r="8" spans="1:34" ht="18" x14ac:dyDescent="0.25">
      <c r="A8" s="12"/>
      <c r="B8" s="4"/>
      <c r="L8" s="2"/>
      <c r="M8" s="2"/>
      <c r="N8" s="2"/>
      <c r="O8" s="2"/>
    </row>
    <row r="9" spans="1:34" x14ac:dyDescent="0.2">
      <c r="A9" s="6" t="s">
        <v>6</v>
      </c>
      <c r="B9" s="4"/>
      <c r="L9" s="2"/>
      <c r="M9" s="2"/>
      <c r="N9" s="2"/>
      <c r="O9" s="2"/>
    </row>
    <row r="10" spans="1:34" x14ac:dyDescent="0.2">
      <c r="A10" s="7" t="s">
        <v>7</v>
      </c>
      <c r="B10" s="7" t="s">
        <v>8</v>
      </c>
      <c r="C10" s="7" t="s">
        <v>9</v>
      </c>
      <c r="D10" s="8" t="s">
        <v>10</v>
      </c>
      <c r="E10" s="8" t="s">
        <v>11</v>
      </c>
      <c r="F10" s="26" t="s">
        <v>35</v>
      </c>
      <c r="G10" s="26" t="s">
        <v>32</v>
      </c>
      <c r="H10" s="26" t="s">
        <v>33</v>
      </c>
      <c r="I10" s="26" t="s">
        <v>37</v>
      </c>
      <c r="J10" s="8" t="s">
        <v>38</v>
      </c>
      <c r="K10" s="8" t="s">
        <v>39</v>
      </c>
      <c r="L10" s="8" t="s">
        <v>40</v>
      </c>
      <c r="M10" s="8" t="s">
        <v>41</v>
      </c>
    </row>
    <row r="11" spans="1:34" x14ac:dyDescent="0.2">
      <c r="A11" s="13">
        <v>42370</v>
      </c>
      <c r="B11" s="13">
        <v>42400</v>
      </c>
      <c r="C11" s="14">
        <f>IF(AND(A11=B11,OR(WEEKDAY(A11)=1,WEEKDAY(A11)=7)),0,NETWORKDAYS(A11,B11)/NETWORKDAYS(DATE(YEAR(A11),MONTH(A11),1),
DATE(YEAR(B11),MONTH(B11),DAY(EOMONTH(B11,0)))))</f>
        <v>1</v>
      </c>
      <c r="D11" s="31">
        <v>0.8</v>
      </c>
      <c r="E11" s="15">
        <v>2</v>
      </c>
      <c r="F11" s="38">
        <v>100.55</v>
      </c>
      <c r="G11" s="38">
        <v>20.55</v>
      </c>
      <c r="H11" s="27">
        <v>1</v>
      </c>
      <c r="I11" s="27">
        <v>0</v>
      </c>
      <c r="J11" s="27">
        <v>0</v>
      </c>
      <c r="K11" s="15">
        <v>2</v>
      </c>
      <c r="L11" s="27">
        <v>0</v>
      </c>
      <c r="M11" s="27">
        <v>0</v>
      </c>
    </row>
    <row r="12" spans="1:34" ht="18" x14ac:dyDescent="0.25">
      <c r="A12" s="12"/>
      <c r="B12" s="4"/>
      <c r="L12" s="2"/>
      <c r="M12" s="2"/>
      <c r="N12" s="2"/>
      <c r="O12" s="2"/>
    </row>
    <row r="13" spans="1:34" x14ac:dyDescent="0.2">
      <c r="A13" s="6" t="s">
        <v>42</v>
      </c>
      <c r="B13" s="4"/>
      <c r="L13" s="2"/>
      <c r="M13" s="2"/>
      <c r="N13" s="2"/>
      <c r="O13" s="2"/>
    </row>
    <row r="14" spans="1:34" x14ac:dyDescent="0.2">
      <c r="A14" s="7" t="s">
        <v>43</v>
      </c>
      <c r="B14" s="8" t="s">
        <v>44</v>
      </c>
      <c r="C14" s="8" t="s">
        <v>45</v>
      </c>
      <c r="D14" s="26" t="s">
        <v>46</v>
      </c>
      <c r="E14" s="26" t="s">
        <v>47</v>
      </c>
      <c r="F14" s="8" t="s">
        <v>48</v>
      </c>
      <c r="G14" s="8" t="s">
        <v>49</v>
      </c>
      <c r="L14" s="2"/>
      <c r="M14" s="2"/>
      <c r="N14" s="2"/>
      <c r="O14" s="2"/>
    </row>
    <row r="15" spans="1:34" x14ac:dyDescent="0.2">
      <c r="A15" s="30" t="s">
        <v>51</v>
      </c>
      <c r="B15" s="31" t="s">
        <v>52</v>
      </c>
      <c r="C15" s="31" t="s">
        <v>53</v>
      </c>
      <c r="D15" s="31" t="s">
        <v>54</v>
      </c>
      <c r="E15" s="31" t="s">
        <v>55</v>
      </c>
      <c r="F15" s="31"/>
      <c r="G15" s="31"/>
      <c r="L15" s="2"/>
      <c r="M15" s="2"/>
      <c r="N15" s="2"/>
      <c r="O15" s="2"/>
    </row>
    <row r="16" spans="1:34" x14ac:dyDescent="0.2">
      <c r="A16" s="30">
        <v>0.1</v>
      </c>
      <c r="B16" s="31">
        <v>0.1</v>
      </c>
      <c r="C16" s="31">
        <v>0.15</v>
      </c>
      <c r="D16" s="31">
        <v>0.15</v>
      </c>
      <c r="E16" s="31">
        <v>0.2</v>
      </c>
      <c r="F16" s="31">
        <v>0</v>
      </c>
      <c r="G16" s="31">
        <v>0</v>
      </c>
      <c r="L16" s="2"/>
      <c r="M16" s="2"/>
      <c r="N16" s="2"/>
      <c r="O16" s="2"/>
    </row>
    <row r="17" spans="1:34" ht="18" x14ac:dyDescent="0.25">
      <c r="A17" s="12"/>
      <c r="B17" s="4"/>
      <c r="L17" s="2"/>
      <c r="M17" s="2"/>
      <c r="N17" s="2"/>
      <c r="O17" s="2"/>
    </row>
    <row r="18" spans="1:34" x14ac:dyDescent="0.2">
      <c r="A18" s="6" t="s">
        <v>12</v>
      </c>
      <c r="B18" s="4"/>
      <c r="I18" s="2"/>
      <c r="J18" s="2"/>
      <c r="K18" s="2"/>
      <c r="L18" s="2"/>
    </row>
    <row r="19" spans="1:34" x14ac:dyDescent="0.2">
      <c r="A19" s="7" t="s">
        <v>13</v>
      </c>
      <c r="B19" s="8" t="s">
        <v>10</v>
      </c>
      <c r="C19" s="8" t="s">
        <v>14</v>
      </c>
      <c r="D19" s="26" t="s">
        <v>33</v>
      </c>
      <c r="E19" s="26" t="s">
        <v>37</v>
      </c>
      <c r="F19" s="8" t="s">
        <v>38</v>
      </c>
      <c r="G19" s="8" t="s">
        <v>39</v>
      </c>
      <c r="H19" s="8" t="s">
        <v>40</v>
      </c>
      <c r="I19" s="8" t="s">
        <v>41</v>
      </c>
    </row>
    <row r="20" spans="1:34" x14ac:dyDescent="0.2">
      <c r="A20" s="13">
        <v>42384</v>
      </c>
      <c r="B20" s="31">
        <v>0.2</v>
      </c>
      <c r="C20" s="15">
        <v>1</v>
      </c>
      <c r="D20" s="27">
        <v>0</v>
      </c>
      <c r="E20" s="27">
        <v>0</v>
      </c>
      <c r="F20" s="27">
        <v>0</v>
      </c>
      <c r="G20" s="15">
        <v>1</v>
      </c>
      <c r="H20" s="27">
        <v>0</v>
      </c>
      <c r="I20" s="27">
        <v>0</v>
      </c>
    </row>
    <row r="21" spans="1:34" ht="18" x14ac:dyDescent="0.25">
      <c r="A21" s="12"/>
      <c r="B21" s="4"/>
      <c r="I21" s="2"/>
      <c r="J21" s="2"/>
      <c r="K21" s="2"/>
      <c r="L21" s="2"/>
    </row>
    <row r="22" spans="1:34" ht="15.75" x14ac:dyDescent="0.25">
      <c r="A22" s="28" t="s">
        <v>15</v>
      </c>
      <c r="B22" s="4"/>
      <c r="L22" s="2"/>
      <c r="M22" s="2"/>
      <c r="N22" s="2"/>
      <c r="O22" s="2"/>
    </row>
    <row r="23" spans="1:34" s="17" customFormat="1" x14ac:dyDescent="0.2">
      <c r="A23" s="7" t="s">
        <v>16</v>
      </c>
      <c r="B23" s="7" t="s">
        <v>17</v>
      </c>
      <c r="C23" s="7" t="s">
        <v>36</v>
      </c>
      <c r="D23" s="16"/>
      <c r="L23" s="2"/>
      <c r="M23" s="2"/>
      <c r="N23" s="2"/>
      <c r="O23" s="2"/>
    </row>
    <row r="24" spans="1:34" x14ac:dyDescent="0.2">
      <c r="A24" s="18"/>
      <c r="B24" s="18"/>
      <c r="C24" s="19"/>
      <c r="D24" s="19"/>
      <c r="L24" s="2"/>
      <c r="M24" s="2"/>
      <c r="N24" s="2"/>
      <c r="O24" s="2"/>
    </row>
    <row r="25" spans="1:34" ht="15.75" x14ac:dyDescent="0.25">
      <c r="A25" s="3" t="s">
        <v>18</v>
      </c>
      <c r="B2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.75" x14ac:dyDescent="0.25">
      <c r="A26" s="3"/>
      <c r="B2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">
      <c r="A27" s="6" t="s">
        <v>19</v>
      </c>
      <c r="B27" s="4"/>
      <c r="L27" s="2"/>
      <c r="M27" s="2"/>
      <c r="N27" s="2"/>
      <c r="O27" s="2"/>
    </row>
    <row r="28" spans="1:34" s="17" customFormat="1" x14ac:dyDescent="0.2">
      <c r="A28" s="40" t="s">
        <v>20</v>
      </c>
      <c r="B28" s="40"/>
      <c r="C28" s="40"/>
      <c r="D28" s="40"/>
      <c r="E28" s="40"/>
      <c r="L28" s="2"/>
      <c r="M28" s="2"/>
      <c r="N28" s="2"/>
      <c r="O28" s="2"/>
    </row>
    <row r="29" spans="1:34" s="17" customFormat="1" x14ac:dyDescent="0.2">
      <c r="A29" s="41" t="str">
        <f>(D11*100)&amp;"% gutscheinberechtigte Betreuung"</f>
        <v>80% gutscheinberechtigte Betreuung</v>
      </c>
      <c r="B29" s="41"/>
      <c r="C29" s="41"/>
      <c r="D29" s="41"/>
      <c r="E29" s="41"/>
      <c r="L29" s="2"/>
      <c r="M29" s="2"/>
      <c r="N29" s="2"/>
      <c r="O29" s="2"/>
    </row>
    <row r="30" spans="1:34" s="17" customFormat="1" x14ac:dyDescent="0.2">
      <c r="A30" s="18"/>
      <c r="B30" s="18"/>
      <c r="C30" s="19"/>
      <c r="D30" s="19"/>
      <c r="E30"/>
      <c r="L30" s="2"/>
      <c r="M30" s="2"/>
      <c r="N30" s="2"/>
      <c r="O30" s="2"/>
    </row>
    <row r="31" spans="1:34" s="17" customFormat="1" x14ac:dyDescent="0.2">
      <c r="A31" s="22" t="s">
        <v>21</v>
      </c>
      <c r="B31" s="18"/>
      <c r="C31" s="19"/>
      <c r="D31" s="19"/>
      <c r="E31"/>
      <c r="L31" s="2"/>
      <c r="M31" s="2"/>
      <c r="N31" s="2"/>
      <c r="O31" s="2"/>
    </row>
    <row r="32" spans="1:34" s="17" customFormat="1" x14ac:dyDescent="0.2">
      <c r="A32" s="7" t="s">
        <v>22</v>
      </c>
      <c r="B32" s="7" t="s">
        <v>16</v>
      </c>
      <c r="C32" s="7" t="s">
        <v>23</v>
      </c>
      <c r="D32" s="7" t="s">
        <v>24</v>
      </c>
      <c r="E32" s="7" t="s">
        <v>25</v>
      </c>
      <c r="L32" s="2"/>
      <c r="M32" s="2"/>
      <c r="N32" s="2"/>
      <c r="O32" s="2"/>
    </row>
    <row r="33" spans="1:15" s="17" customFormat="1" x14ac:dyDescent="0.2">
      <c r="A33" s="20" t="s">
        <v>26</v>
      </c>
      <c r="B33" s="20" t="s">
        <v>56</v>
      </c>
      <c r="C33" s="32">
        <f>ROUND(1,3)</f>
        <v>1</v>
      </c>
      <c r="D33" s="34">
        <f>ROUND(F11,2)</f>
        <v>100.55</v>
      </c>
      <c r="E33" s="35">
        <f>MROUND(C33*D33,0.05)</f>
        <v>100.55000000000001</v>
      </c>
      <c r="L33" s="2"/>
      <c r="M33" s="2"/>
      <c r="N33" s="2"/>
      <c r="O33" s="2"/>
    </row>
    <row r="34" spans="1:15" s="17" customFormat="1" x14ac:dyDescent="0.2">
      <c r="A34" s="20" t="s">
        <v>60</v>
      </c>
      <c r="B34" s="20" t="s">
        <v>59</v>
      </c>
      <c r="C34" s="32">
        <f>ROUND(1,3)</f>
        <v>1</v>
      </c>
      <c r="D34" s="34">
        <f>-ROUND(G11,2)</f>
        <v>-20.55</v>
      </c>
      <c r="E34" s="35">
        <f>-MROUND(-C34*D34,0.05)</f>
        <v>-20.55</v>
      </c>
      <c r="L34" s="2"/>
      <c r="M34" s="2"/>
      <c r="N34" s="2"/>
      <c r="O34" s="2"/>
    </row>
    <row r="35" spans="1:15" s="17" customFormat="1" x14ac:dyDescent="0.2">
      <c r="A35" s="42" t="s">
        <v>27</v>
      </c>
      <c r="B35" s="42"/>
      <c r="C35" s="42"/>
      <c r="D35" s="42"/>
      <c r="E35" s="36">
        <f>SUM(E33:E34)</f>
        <v>80.000000000000014</v>
      </c>
      <c r="L35" s="2"/>
      <c r="M35" s="2"/>
      <c r="N35" s="2"/>
      <c r="O35" s="2"/>
    </row>
    <row r="36" spans="1:15" s="17" customFormat="1" x14ac:dyDescent="0.2">
      <c r="A36" s="21"/>
      <c r="B36" s="21"/>
      <c r="C36" s="21"/>
      <c r="D36" s="21"/>
      <c r="E36" s="22"/>
      <c r="L36" s="2"/>
      <c r="M36" s="2"/>
      <c r="N36" s="2"/>
      <c r="O36" s="2"/>
    </row>
    <row r="37" spans="1:15" s="17" customFormat="1" ht="25.5" x14ac:dyDescent="0.2">
      <c r="A37" s="6" t="s">
        <v>50</v>
      </c>
      <c r="B37" s="18"/>
      <c r="C37" s="19"/>
      <c r="D37" s="19"/>
      <c r="E37"/>
      <c r="L37" s="2"/>
      <c r="M37" s="2"/>
      <c r="N37" s="2"/>
      <c r="O37" s="2"/>
    </row>
    <row r="38" spans="1:15" x14ac:dyDescent="0.2">
      <c r="A38" s="7" t="s">
        <v>22</v>
      </c>
      <c r="B38" s="7" t="s">
        <v>16</v>
      </c>
      <c r="C38" s="7" t="s">
        <v>23</v>
      </c>
      <c r="D38" s="7" t="s">
        <v>24</v>
      </c>
      <c r="E38" s="7" t="s">
        <v>25</v>
      </c>
      <c r="L38" s="2"/>
      <c r="M38" s="2"/>
      <c r="N38" s="2"/>
      <c r="O38" s="2"/>
    </row>
    <row r="39" spans="1:15" x14ac:dyDescent="0.2">
      <c r="A39" s="20" t="s">
        <v>26</v>
      </c>
      <c r="B39" s="20" t="s">
        <v>12</v>
      </c>
      <c r="C39" s="32">
        <v>0</v>
      </c>
      <c r="D39" s="34">
        <v>0</v>
      </c>
      <c r="E39" s="35">
        <f>MROUND(C39*D39,0.05)</f>
        <v>0</v>
      </c>
      <c r="L39" s="2"/>
      <c r="M39" s="2"/>
      <c r="N39" s="2"/>
      <c r="O39" s="2"/>
    </row>
    <row r="40" spans="1:15" x14ac:dyDescent="0.2">
      <c r="A40" s="42" t="s">
        <v>27</v>
      </c>
      <c r="B40" s="42"/>
      <c r="C40" s="42"/>
      <c r="D40" s="42"/>
      <c r="E40" s="36">
        <f>SUM(E39:E39)</f>
        <v>0</v>
      </c>
      <c r="L40" s="2"/>
      <c r="M40" s="2"/>
      <c r="N40" s="2"/>
      <c r="O40" s="2"/>
    </row>
    <row r="41" spans="1:15" x14ac:dyDescent="0.2">
      <c r="A41" s="18"/>
      <c r="B41" s="18"/>
      <c r="C41" s="19"/>
      <c r="D41" s="19"/>
      <c r="L41" s="2"/>
      <c r="M41" s="2"/>
      <c r="N41" s="2"/>
      <c r="O41" s="2"/>
    </row>
    <row r="42" spans="1:15" ht="18" x14ac:dyDescent="0.25">
      <c r="A42" s="12" t="s">
        <v>28</v>
      </c>
      <c r="B42" s="33" t="s">
        <v>57</v>
      </c>
    </row>
    <row r="43" spans="1:15" x14ac:dyDescent="0.2">
      <c r="A43" s="23"/>
      <c r="B43" s="24"/>
    </row>
    <row r="44" spans="1:15" x14ac:dyDescent="0.2">
      <c r="A44" s="23" t="s">
        <v>31</v>
      </c>
      <c r="B44" s="24"/>
    </row>
    <row r="45" spans="1:15" x14ac:dyDescent="0.2">
      <c r="A45" s="25" t="s">
        <v>61</v>
      </c>
      <c r="B45" s="37">
        <v>11.79</v>
      </c>
    </row>
  </sheetData>
  <mergeCells count="5">
    <mergeCell ref="A1:D1"/>
    <mergeCell ref="A28:E28"/>
    <mergeCell ref="A29:E29"/>
    <mergeCell ref="A35:D35"/>
    <mergeCell ref="A40:D40"/>
  </mergeCells>
  <dataValidations count="2">
    <dataValidation type="list" allowBlank="1" sqref="A39" xr:uid="{00000000-0002-0000-0000-000000000000}">
      <formula1>"Betreuung,Mitgliederbeitrag,Rabatt,Schulkind,Sonstiges,Subvention,Verpflegung"</formula1>
    </dataValidation>
    <dataValidation type="list" allowBlank="1" sqref="A33:A34" xr:uid="{00000000-0002-0000-0000-000001000000}">
      <formula1>"Betreuung,Ferienbetreuung,Mitgliederbeitrag,Rabatt,Schulkind,Sonstiges,Subvention,Verpflegung"</formula1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A7362793E7B4186392EDFCAEDF540" ma:contentTypeVersion="6" ma:contentTypeDescription="Ein neues Dokument erstellen." ma:contentTypeScope="" ma:versionID="e5ff684ab0b16b660cddfbfad340dbc4">
  <xsd:schema xmlns:xsd="http://www.w3.org/2001/XMLSchema" xmlns:xs="http://www.w3.org/2001/XMLSchema" xmlns:p="http://schemas.microsoft.com/office/2006/metadata/properties" xmlns:ns2="af4f8bd7-a838-47d8-a0c4-8298db44a1d2" targetNamespace="http://schemas.microsoft.com/office/2006/metadata/properties" ma:root="true" ma:fieldsID="d4878de2ce6c9b7686e4fbd3bb9f0719" ns2:_="">
    <xsd:import namespace="af4f8bd7-a838-47d8-a0c4-8298db44a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8bd7-a838-47d8-a0c4-8298db44a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C2C393-4C3B-4C8C-B8CB-13613CEEA10E}"/>
</file>

<file path=customXml/itemProps2.xml><?xml version="1.0" encoding="utf-8"?>
<ds:datastoreItem xmlns:ds="http://schemas.openxmlformats.org/officeDocument/2006/customXml" ds:itemID="{CD7F2D24-61A0-4E0C-892A-A5DBCAD959F9}"/>
</file>

<file path=customXml/itemProps3.xml><?xml version="1.0" encoding="utf-8"?>
<ds:datastoreItem xmlns:ds="http://schemas.openxmlformats.org/officeDocument/2006/customXml" ds:itemID="{B1204A2B-F726-4737-B37A-B1B4D65DE04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2018-04-23T17:43:57Z</dcterms:created>
  <dcterms:modified xsi:type="dcterms:W3CDTF">2018-10-08T09:49:16Z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itadminTarifType">
    <vt:lpwstr>BETREUUNGS_ABHAENGIG</vt:lpwstr>
  </property>
  <property fmtid="{D5CDD505-2E9C-101B-9397-08002B2CF9AE}" pid="3" name="kitadminSchemaVersion">
    <vt:i4>3</vt:i4>
  </property>
  <property fmtid="{D5CDD505-2E9C-101B-9397-08002B2CF9AE}" pid="4" name="ContentTypeId">
    <vt:lpwstr>0x010100922A7362793E7B4186392EDFCAEDF540</vt:lpwstr>
  </property>
</Properties>
</file>